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inance\Finance Management\Spending Controls\14-15 returns\SCS &amp; NED Expenses\Q3 workings\confirmed\"/>
    </mc:Choice>
  </mc:AlternateContent>
  <bookViews>
    <workbookView xWindow="0" yWindow="0" windowWidth="28800" windowHeight="13035"/>
  </bookViews>
  <sheets>
    <sheet name="Sheet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E8" i="1"/>
  <c r="H8" i="1"/>
  <c r="J8" i="1"/>
  <c r="B9" i="1"/>
  <c r="J21" i="1"/>
  <c r="J27" i="1"/>
  <c r="B28" i="1"/>
  <c r="J28" i="1"/>
  <c r="B29" i="1"/>
  <c r="E29" i="1"/>
  <c r="G29" i="1"/>
  <c r="H29" i="1"/>
  <c r="J29" i="1"/>
  <c r="J36" i="1"/>
  <c r="G43" i="1"/>
  <c r="H43" i="1"/>
  <c r="J43" i="1"/>
  <c r="E44" i="1"/>
  <c r="F44" i="1"/>
  <c r="G44" i="1"/>
  <c r="H44" i="1"/>
  <c r="J44" i="1"/>
  <c r="J54" i="1" s="1"/>
  <c r="B45" i="1"/>
  <c r="J45" i="1"/>
  <c r="B46" i="1"/>
  <c r="J46" i="1"/>
  <c r="B47" i="1"/>
  <c r="J47" i="1"/>
  <c r="F48" i="1"/>
  <c r="J48" i="1" s="1"/>
  <c r="G48" i="1"/>
  <c r="H48" i="1"/>
  <c r="J49" i="1"/>
  <c r="J50" i="1"/>
  <c r="J51" i="1"/>
  <c r="J52" i="1"/>
</calcChain>
</file>

<file path=xl/sharedStrings.xml><?xml version="1.0" encoding="utf-8"?>
<sst xmlns="http://schemas.openxmlformats.org/spreadsheetml/2006/main" count="75" uniqueCount="36">
  <si>
    <t>Total Expenses for Q3</t>
  </si>
  <si>
    <t>Operational work</t>
  </si>
  <si>
    <t>Paris</t>
  </si>
  <si>
    <t>Conference</t>
  </si>
  <si>
    <t>London</t>
  </si>
  <si>
    <t>Official meeting</t>
  </si>
  <si>
    <t>Washington</t>
  </si>
  <si>
    <t>Sunningdale</t>
  </si>
  <si>
    <t>Accommodation/Meals</t>
  </si>
  <si>
    <t>Taxi/Car</t>
  </si>
  <si>
    <t>Rail</t>
  </si>
  <si>
    <t>Air</t>
  </si>
  <si>
    <t>To</t>
  </si>
  <si>
    <t>From</t>
  </si>
  <si>
    <t>Total Cost £</t>
  </si>
  <si>
    <t>Other (Incluiding Hospitality Given)</t>
  </si>
  <si>
    <t>Travel</t>
  </si>
  <si>
    <t>Purpose</t>
  </si>
  <si>
    <t>Destination</t>
  </si>
  <si>
    <t>Dates</t>
  </si>
  <si>
    <t>Oct to Dec 2014</t>
  </si>
  <si>
    <t>Expenses:</t>
  </si>
  <si>
    <t>Total Expenses for Q2</t>
  </si>
  <si>
    <t>Berne</t>
  </si>
  <si>
    <t>July to Sept 2014</t>
  </si>
  <si>
    <t>Total Expenses for Q1</t>
  </si>
  <si>
    <t>79.2 (food only)</t>
  </si>
  <si>
    <t>Hospitalilty</t>
  </si>
  <si>
    <t>155.57 (visa)</t>
  </si>
  <si>
    <t>Official Meeting</t>
  </si>
  <si>
    <t>Beijing &amp; Hong Kong</t>
  </si>
  <si>
    <t>Warsaw</t>
  </si>
  <si>
    <t>36.60 (airport parking)</t>
  </si>
  <si>
    <t>Airport (for Warsaw)</t>
  </si>
  <si>
    <t>April-June 2014</t>
  </si>
  <si>
    <t>Ben Morgan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</si>
</sst>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horizontal="right" vertical="center" wrapText="1"/>
    </xf>
    <xf numFmtId="14" fontId="0" fillId="0" borderId="4" xfId="0" applyNumberFormat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9" fontId="0" fillId="2" borderId="12" xfId="0" applyNumberForma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/>
    <xf numFmtId="4" fontId="0" fillId="0" borderId="4" xfId="0" applyNumberFormat="1" applyFont="1" applyBorder="1" applyAlignment="1">
      <alignment horizontal="right" vertical="center"/>
    </xf>
    <xf numFmtId="0" fontId="3" fillId="0" borderId="0" xfId="0" applyFon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H35" sqref="H35"/>
    </sheetView>
  </sheetViews>
  <sheetFormatPr defaultRowHeight="15" x14ac:dyDescent="0.25"/>
  <cols>
    <col min="1" max="1" width="11.7109375" bestFit="1" customWidth="1"/>
    <col min="2" max="2" width="15.7109375" bestFit="1" customWidth="1"/>
    <col min="3" max="3" width="19.42578125" bestFit="1" customWidth="1"/>
    <col min="4" max="4" width="21.42578125" customWidth="1"/>
    <col min="5" max="5" width="8.140625" bestFit="1" customWidth="1"/>
    <col min="6" max="6" width="6.5703125" bestFit="1" customWidth="1"/>
    <col min="7" max="7" width="8.28515625" bestFit="1" customWidth="1"/>
    <col min="8" max="8" width="22" bestFit="1" customWidth="1"/>
    <col min="9" max="9" width="20.7109375" bestFit="1" customWidth="1"/>
    <col min="10" max="10" width="11.140625" bestFit="1" customWidth="1"/>
  </cols>
  <sheetData>
    <row r="1" spans="1:12" x14ac:dyDescent="0.25">
      <c r="A1" s="31" t="s">
        <v>35</v>
      </c>
    </row>
    <row r="2" spans="1:12" x14ac:dyDescent="0.25">
      <c r="A2" s="33" t="s">
        <v>21</v>
      </c>
      <c r="B2" s="33"/>
      <c r="C2" s="33" t="s">
        <v>34</v>
      </c>
    </row>
    <row r="4" spans="1:12" ht="30.75" thickBot="1" x14ac:dyDescent="0.3">
      <c r="A4" s="30" t="s">
        <v>19</v>
      </c>
      <c r="B4" s="29"/>
      <c r="C4" s="25" t="s">
        <v>18</v>
      </c>
      <c r="D4" s="25" t="s">
        <v>17</v>
      </c>
      <c r="E4" s="28" t="s">
        <v>16</v>
      </c>
      <c r="F4" s="28"/>
      <c r="G4" s="28"/>
      <c r="H4" s="28"/>
      <c r="I4" s="27" t="s">
        <v>15</v>
      </c>
      <c r="J4" s="26" t="s">
        <v>14</v>
      </c>
    </row>
    <row r="5" spans="1:12" x14ac:dyDescent="0.25">
      <c r="A5" s="25" t="s">
        <v>13</v>
      </c>
      <c r="B5" s="25" t="s">
        <v>12</v>
      </c>
      <c r="C5" s="25"/>
      <c r="D5" s="24"/>
      <c r="E5" s="23" t="s">
        <v>11</v>
      </c>
      <c r="F5" s="22" t="s">
        <v>10</v>
      </c>
      <c r="G5" s="22" t="s">
        <v>9</v>
      </c>
      <c r="H5" s="22" t="s">
        <v>8</v>
      </c>
      <c r="I5" s="21"/>
      <c r="J5" s="20"/>
    </row>
    <row r="6" spans="1:12" x14ac:dyDescent="0.25">
      <c r="A6" s="11">
        <v>41773</v>
      </c>
      <c r="B6" s="11">
        <v>41773</v>
      </c>
      <c r="C6" s="8" t="s">
        <v>33</v>
      </c>
      <c r="D6" s="10" t="s">
        <v>29</v>
      </c>
      <c r="E6" s="19"/>
      <c r="F6" s="18"/>
      <c r="G6" s="18"/>
      <c r="H6" s="18"/>
      <c r="I6" s="17" t="s">
        <v>32</v>
      </c>
      <c r="J6" s="3">
        <v>36.6</v>
      </c>
    </row>
    <row r="7" spans="1:12" x14ac:dyDescent="0.25">
      <c r="A7" s="11">
        <v>41779</v>
      </c>
      <c r="B7" s="11">
        <v>41779</v>
      </c>
      <c r="C7" s="8" t="s">
        <v>31</v>
      </c>
      <c r="D7" s="10" t="s">
        <v>29</v>
      </c>
      <c r="E7" s="6">
        <v>487.05</v>
      </c>
      <c r="F7" s="5"/>
      <c r="G7" s="5"/>
      <c r="H7" s="5"/>
      <c r="I7" s="4"/>
      <c r="J7" s="3">
        <f>SUM(E7:I7)</f>
        <v>487.05</v>
      </c>
    </row>
    <row r="8" spans="1:12" x14ac:dyDescent="0.25">
      <c r="A8" s="11">
        <v>41803</v>
      </c>
      <c r="B8" s="11">
        <v>41811</v>
      </c>
      <c r="C8" s="8" t="s">
        <v>30</v>
      </c>
      <c r="D8" s="10" t="s">
        <v>29</v>
      </c>
      <c r="E8" s="6">
        <f>4833.05+1.2+2.4</f>
        <v>4836.6499999999996</v>
      </c>
      <c r="F8" s="5">
        <v>21</v>
      </c>
      <c r="G8" s="5">
        <v>80</v>
      </c>
      <c r="H8" s="5">
        <f>80+62.43+623.3-50.78</f>
        <v>714.95</v>
      </c>
      <c r="I8" s="4" t="s">
        <v>28</v>
      </c>
      <c r="J8" s="3">
        <f>SUM(E8:I8)+155.57</f>
        <v>5808.1699999999992</v>
      </c>
      <c r="L8" s="34"/>
    </row>
    <row r="9" spans="1:12" x14ac:dyDescent="0.25">
      <c r="A9" s="11">
        <v>41816</v>
      </c>
      <c r="B9" s="11">
        <f>A9</f>
        <v>41816</v>
      </c>
      <c r="C9" s="8" t="s">
        <v>4</v>
      </c>
      <c r="D9" s="10" t="s">
        <v>27</v>
      </c>
      <c r="E9" s="19"/>
      <c r="F9" s="18"/>
      <c r="G9" s="18"/>
      <c r="H9" s="18"/>
      <c r="I9" s="17" t="s">
        <v>26</v>
      </c>
      <c r="J9" s="3">
        <v>79.2</v>
      </c>
    </row>
    <row r="10" spans="1:12" x14ac:dyDescent="0.25">
      <c r="A10" s="11"/>
      <c r="B10" s="11"/>
      <c r="C10" s="8"/>
      <c r="D10" s="10"/>
      <c r="E10" s="6"/>
      <c r="F10" s="5"/>
      <c r="G10" s="5"/>
      <c r="H10" s="5"/>
      <c r="I10" s="4"/>
      <c r="J10" s="3"/>
    </row>
    <row r="11" spans="1:12" x14ac:dyDescent="0.25">
      <c r="A11" s="11"/>
      <c r="B11" s="11"/>
      <c r="C11" s="8"/>
      <c r="D11" s="10"/>
      <c r="E11" s="6"/>
      <c r="F11" s="5"/>
      <c r="G11" s="5"/>
      <c r="H11" s="5"/>
      <c r="I11" s="4"/>
      <c r="J11" s="3"/>
    </row>
    <row r="12" spans="1:12" x14ac:dyDescent="0.25">
      <c r="A12" s="11"/>
      <c r="B12" s="11"/>
      <c r="C12" s="8"/>
      <c r="D12" s="10"/>
      <c r="E12" s="6"/>
      <c r="F12" s="5"/>
      <c r="G12" s="5"/>
      <c r="H12" s="5"/>
      <c r="I12" s="4"/>
      <c r="J12" s="3"/>
    </row>
    <row r="13" spans="1:12" x14ac:dyDescent="0.25">
      <c r="A13" s="11"/>
      <c r="B13" s="11"/>
      <c r="C13" s="8"/>
      <c r="D13" s="10"/>
      <c r="E13" s="6"/>
      <c r="F13" s="5"/>
      <c r="G13" s="5"/>
      <c r="H13" s="5"/>
      <c r="I13" s="4"/>
      <c r="J13" s="3"/>
    </row>
    <row r="14" spans="1:12" x14ac:dyDescent="0.25">
      <c r="A14" s="11"/>
      <c r="B14" s="11"/>
      <c r="C14" s="8"/>
      <c r="D14" s="10"/>
      <c r="E14" s="6"/>
      <c r="F14" s="5"/>
      <c r="G14" s="5"/>
      <c r="H14" s="5"/>
      <c r="I14" s="4"/>
      <c r="J14" s="3"/>
    </row>
    <row r="15" spans="1:12" x14ac:dyDescent="0.25">
      <c r="A15" s="11"/>
      <c r="B15" s="11"/>
      <c r="C15" s="8"/>
      <c r="D15" s="10"/>
      <c r="E15" s="6"/>
      <c r="F15" s="5"/>
      <c r="G15" s="5"/>
      <c r="H15" s="5"/>
      <c r="I15" s="4"/>
      <c r="J15" s="3"/>
    </row>
    <row r="16" spans="1:12" x14ac:dyDescent="0.25">
      <c r="A16" s="11"/>
      <c r="B16" s="11"/>
      <c r="C16" s="8"/>
      <c r="D16" s="10"/>
      <c r="E16" s="6"/>
      <c r="F16" s="5"/>
      <c r="G16" s="5"/>
      <c r="H16" s="5"/>
      <c r="I16" s="4"/>
      <c r="J16" s="3"/>
    </row>
    <row r="17" spans="1:10" x14ac:dyDescent="0.25">
      <c r="A17" s="11"/>
      <c r="B17" s="11"/>
      <c r="C17" s="8"/>
      <c r="D17" s="10"/>
      <c r="E17" s="6"/>
      <c r="F17" s="5"/>
      <c r="G17" s="5"/>
      <c r="H17" s="5"/>
      <c r="I17" s="4"/>
      <c r="J17" s="3"/>
    </row>
    <row r="18" spans="1:10" x14ac:dyDescent="0.25">
      <c r="A18" s="9"/>
      <c r="B18" s="9"/>
      <c r="C18" s="8"/>
      <c r="D18" s="7"/>
      <c r="E18" s="6"/>
      <c r="F18" s="5"/>
      <c r="G18" s="5"/>
      <c r="H18" s="5"/>
      <c r="I18" s="4"/>
      <c r="J18" s="3"/>
    </row>
    <row r="19" spans="1:10" x14ac:dyDescent="0.25">
      <c r="A19" s="9"/>
      <c r="B19" s="9"/>
      <c r="C19" s="8"/>
      <c r="D19" s="7"/>
      <c r="E19" s="6"/>
      <c r="F19" s="5"/>
      <c r="G19" s="5"/>
      <c r="H19" s="5"/>
      <c r="I19" s="4"/>
      <c r="J19" s="3"/>
    </row>
    <row r="21" spans="1:10" x14ac:dyDescent="0.25">
      <c r="H21" s="2" t="s">
        <v>25</v>
      </c>
      <c r="I21" s="2"/>
      <c r="J21" s="1">
        <f>SUM(J6:J20)</f>
        <v>6411.0199999999986</v>
      </c>
    </row>
    <row r="23" spans="1:10" x14ac:dyDescent="0.25">
      <c r="A23" s="33" t="s">
        <v>21</v>
      </c>
      <c r="B23" s="33" t="s">
        <v>24</v>
      </c>
    </row>
    <row r="25" spans="1:10" ht="30.75" thickBot="1" x14ac:dyDescent="0.3">
      <c r="A25" s="30" t="s">
        <v>19</v>
      </c>
      <c r="B25" s="29"/>
      <c r="C25" s="25" t="s">
        <v>18</v>
      </c>
      <c r="D25" s="25" t="s">
        <v>17</v>
      </c>
      <c r="E25" s="28" t="s">
        <v>16</v>
      </c>
      <c r="F25" s="28"/>
      <c r="G25" s="28"/>
      <c r="H25" s="28"/>
      <c r="I25" s="27" t="s">
        <v>15</v>
      </c>
      <c r="J25" s="26" t="s">
        <v>14</v>
      </c>
    </row>
    <row r="26" spans="1:10" x14ac:dyDescent="0.25">
      <c r="A26" s="25" t="s">
        <v>13</v>
      </c>
      <c r="B26" s="25" t="s">
        <v>12</v>
      </c>
      <c r="C26" s="25"/>
      <c r="D26" s="24"/>
      <c r="E26" s="23" t="s">
        <v>11</v>
      </c>
      <c r="F26" s="22" t="s">
        <v>10</v>
      </c>
      <c r="G26" s="22" t="s">
        <v>9</v>
      </c>
      <c r="H26" s="27" t="s">
        <v>8</v>
      </c>
      <c r="I26" s="21"/>
      <c r="J26" s="20"/>
    </row>
    <row r="27" spans="1:10" x14ac:dyDescent="0.25">
      <c r="A27" s="11">
        <v>41821</v>
      </c>
      <c r="B27" s="11">
        <v>41821</v>
      </c>
      <c r="C27" s="8" t="s">
        <v>4</v>
      </c>
      <c r="D27" s="10" t="s">
        <v>1</v>
      </c>
      <c r="E27" s="19"/>
      <c r="F27" s="18"/>
      <c r="G27" s="18">
        <v>17</v>
      </c>
      <c r="H27" s="18"/>
      <c r="I27" s="17"/>
      <c r="J27" s="3">
        <f>SUM(E27:I27)</f>
        <v>17</v>
      </c>
    </row>
    <row r="28" spans="1:10" x14ac:dyDescent="0.25">
      <c r="A28" s="11">
        <v>41855</v>
      </c>
      <c r="B28" s="11">
        <f>A28</f>
        <v>41855</v>
      </c>
      <c r="C28" s="8" t="s">
        <v>4</v>
      </c>
      <c r="D28" s="10" t="s">
        <v>1</v>
      </c>
      <c r="E28" s="19"/>
      <c r="F28" s="18"/>
      <c r="G28" s="32">
        <v>15</v>
      </c>
      <c r="H28" s="18"/>
      <c r="I28" s="17"/>
      <c r="J28" s="3">
        <f>SUM(E28:I28)</f>
        <v>15</v>
      </c>
    </row>
    <row r="29" spans="1:10" x14ac:dyDescent="0.25">
      <c r="A29" s="11">
        <v>41910</v>
      </c>
      <c r="B29" s="11">
        <f>A29</f>
        <v>41910</v>
      </c>
      <c r="C29" s="8" t="s">
        <v>23</v>
      </c>
      <c r="D29" s="10" t="s">
        <v>1</v>
      </c>
      <c r="E29" s="6">
        <f>SUM(760.14/3)+SUM(449.08/3)</f>
        <v>403.07333333333332</v>
      </c>
      <c r="F29" s="5"/>
      <c r="G29" s="5">
        <f>(70*2)+40.06+10+8</f>
        <v>198.06</v>
      </c>
      <c r="H29" s="5">
        <f>11.09+(76.99/4)+223.89+1.56+14.34+1.56</f>
        <v>271.6875</v>
      </c>
      <c r="I29" s="4"/>
      <c r="J29" s="3">
        <f>SUM(E29:I29)</f>
        <v>872.82083333333333</v>
      </c>
    </row>
    <row r="30" spans="1:10" x14ac:dyDescent="0.25">
      <c r="A30" s="11"/>
      <c r="B30" s="11"/>
      <c r="C30" s="8"/>
      <c r="D30" s="10"/>
      <c r="E30" s="6"/>
      <c r="F30" s="5"/>
      <c r="G30" s="5"/>
      <c r="H30" s="5"/>
      <c r="I30" s="4"/>
      <c r="J30" s="3"/>
    </row>
    <row r="31" spans="1:10" x14ac:dyDescent="0.25">
      <c r="A31" s="11"/>
      <c r="B31" s="11"/>
      <c r="C31" s="8"/>
      <c r="D31" s="10"/>
      <c r="E31" s="6"/>
      <c r="F31" s="5"/>
      <c r="G31" s="5"/>
      <c r="H31" s="5"/>
      <c r="I31" s="4"/>
      <c r="J31" s="3"/>
    </row>
    <row r="32" spans="1:10" x14ac:dyDescent="0.25">
      <c r="A32" s="11"/>
      <c r="B32" s="11"/>
      <c r="C32" s="8"/>
      <c r="D32" s="10"/>
      <c r="E32" s="6"/>
      <c r="F32" s="5"/>
      <c r="G32" s="5"/>
      <c r="H32" s="5"/>
      <c r="I32" s="4"/>
      <c r="J32" s="3"/>
    </row>
    <row r="33" spans="1:10" x14ac:dyDescent="0.25">
      <c r="A33" s="11"/>
      <c r="B33" s="11"/>
      <c r="C33" s="8"/>
      <c r="D33" s="10"/>
      <c r="E33" s="6"/>
      <c r="F33" s="5"/>
      <c r="G33" s="5"/>
      <c r="H33" s="5"/>
      <c r="I33" s="4"/>
      <c r="J33" s="3"/>
    </row>
    <row r="34" spans="1:10" x14ac:dyDescent="0.25">
      <c r="A34" s="9"/>
      <c r="B34" s="9"/>
      <c r="C34" s="8"/>
      <c r="D34" s="7"/>
      <c r="E34" s="6"/>
      <c r="F34" s="5"/>
      <c r="G34" s="5"/>
      <c r="H34" s="5"/>
      <c r="I34" s="4"/>
      <c r="J34" s="3"/>
    </row>
    <row r="36" spans="1:10" x14ac:dyDescent="0.25">
      <c r="H36" s="2" t="s">
        <v>22</v>
      </c>
      <c r="I36" s="2"/>
      <c r="J36" s="1">
        <f>SUM(J27:J35)</f>
        <v>904.82083333333333</v>
      </c>
    </row>
    <row r="39" spans="1:10" x14ac:dyDescent="0.25">
      <c r="A39" s="31" t="s">
        <v>21</v>
      </c>
      <c r="B39" s="31"/>
      <c r="C39" s="31" t="s">
        <v>20</v>
      </c>
    </row>
    <row r="41" spans="1:10" ht="30.75" thickBot="1" x14ac:dyDescent="0.3">
      <c r="A41" s="30" t="s">
        <v>19</v>
      </c>
      <c r="B41" s="29"/>
      <c r="C41" s="25" t="s">
        <v>18</v>
      </c>
      <c r="D41" s="25" t="s">
        <v>17</v>
      </c>
      <c r="E41" s="28" t="s">
        <v>16</v>
      </c>
      <c r="F41" s="28"/>
      <c r="G41" s="28"/>
      <c r="H41" s="28"/>
      <c r="I41" s="27" t="s">
        <v>15</v>
      </c>
      <c r="J41" s="26" t="s">
        <v>14</v>
      </c>
    </row>
    <row r="42" spans="1:10" x14ac:dyDescent="0.25">
      <c r="A42" s="25" t="s">
        <v>13</v>
      </c>
      <c r="B42" s="25" t="s">
        <v>12</v>
      </c>
      <c r="C42" s="25"/>
      <c r="D42" s="24"/>
      <c r="E42" s="23" t="s">
        <v>11</v>
      </c>
      <c r="F42" s="22" t="s">
        <v>10</v>
      </c>
      <c r="G42" s="22" t="s">
        <v>9</v>
      </c>
      <c r="H42" s="22" t="s">
        <v>8</v>
      </c>
      <c r="I42" s="21"/>
      <c r="J42" s="20"/>
    </row>
    <row r="43" spans="1:10" x14ac:dyDescent="0.25">
      <c r="A43" s="11">
        <v>41946</v>
      </c>
      <c r="B43" s="11">
        <v>41948</v>
      </c>
      <c r="C43" s="14" t="s">
        <v>7</v>
      </c>
      <c r="D43" s="13" t="s">
        <v>3</v>
      </c>
      <c r="E43" s="19"/>
      <c r="F43" s="18"/>
      <c r="G43" s="18">
        <f>42.39</f>
        <v>42.39</v>
      </c>
      <c r="H43" s="18">
        <f>300</f>
        <v>300</v>
      </c>
      <c r="I43" s="17"/>
      <c r="J43" s="3">
        <f>SUM(E43:I43)</f>
        <v>342.39</v>
      </c>
    </row>
    <row r="44" spans="1:10" x14ac:dyDescent="0.25">
      <c r="A44" s="11">
        <v>41959</v>
      </c>
      <c r="B44" s="11">
        <v>41962</v>
      </c>
      <c r="C44" s="14" t="s">
        <v>6</v>
      </c>
      <c r="D44" s="13" t="s">
        <v>5</v>
      </c>
      <c r="E44" s="19">
        <f>3625.86</f>
        <v>3625.86</v>
      </c>
      <c r="F44" s="18">
        <f>3.19+2.93+21</f>
        <v>27.12</v>
      </c>
      <c r="G44" s="18">
        <f>SUM(10+6.38+46.63)/2</f>
        <v>31.505000000000003</v>
      </c>
      <c r="H44" s="18">
        <f>6.35+4.91+473.74+33.62+16.86+38.94+0.078</f>
        <v>574.49800000000005</v>
      </c>
      <c r="I44" s="17"/>
      <c r="J44" s="3">
        <f>SUM(E44:I44)</f>
        <v>4258.9830000000002</v>
      </c>
    </row>
    <row r="45" spans="1:10" x14ac:dyDescent="0.25">
      <c r="A45" s="11">
        <v>41969</v>
      </c>
      <c r="B45" s="11">
        <f>A45</f>
        <v>41969</v>
      </c>
      <c r="C45" s="14" t="s">
        <v>4</v>
      </c>
      <c r="D45" s="13" t="s">
        <v>1</v>
      </c>
      <c r="E45" s="6"/>
      <c r="F45" s="5"/>
      <c r="G45" s="5">
        <v>10</v>
      </c>
      <c r="H45" s="5"/>
      <c r="I45" s="4"/>
      <c r="J45" s="3">
        <f>SUM(E45:I45)</f>
        <v>10</v>
      </c>
    </row>
    <row r="46" spans="1:10" x14ac:dyDescent="0.25">
      <c r="A46" s="11">
        <v>41970</v>
      </c>
      <c r="B46" s="11">
        <f>A46</f>
        <v>41970</v>
      </c>
      <c r="C46" s="16" t="s">
        <v>4</v>
      </c>
      <c r="D46" s="15" t="s">
        <v>1</v>
      </c>
      <c r="E46" s="6"/>
      <c r="F46" s="5"/>
      <c r="G46" s="5">
        <v>8</v>
      </c>
      <c r="H46" s="5"/>
      <c r="I46" s="4"/>
      <c r="J46" s="3">
        <f>SUM(E46:I46)</f>
        <v>8</v>
      </c>
    </row>
    <row r="47" spans="1:10" x14ac:dyDescent="0.25">
      <c r="A47" s="11">
        <v>41976</v>
      </c>
      <c r="B47" s="11">
        <f>A47</f>
        <v>41976</v>
      </c>
      <c r="C47" s="14" t="s">
        <v>4</v>
      </c>
      <c r="D47" s="13" t="s">
        <v>3</v>
      </c>
      <c r="E47" s="6"/>
      <c r="F47" s="5"/>
      <c r="G47" s="5">
        <v>11</v>
      </c>
      <c r="H47" s="5"/>
      <c r="I47" s="4"/>
      <c r="J47" s="3">
        <f>SUM(E47:I47)</f>
        <v>11</v>
      </c>
    </row>
    <row r="48" spans="1:10" x14ac:dyDescent="0.25">
      <c r="A48" s="11">
        <v>41980</v>
      </c>
      <c r="B48" s="11">
        <v>41981</v>
      </c>
      <c r="C48" s="14" t="s">
        <v>2</v>
      </c>
      <c r="D48" s="13" t="s">
        <v>1</v>
      </c>
      <c r="E48" s="6"/>
      <c r="F48" s="12">
        <f>1.58+174.9</f>
        <v>176.48000000000002</v>
      </c>
      <c r="G48" s="5">
        <f>52+12.29</f>
        <v>64.289999999999992</v>
      </c>
      <c r="H48" s="5">
        <f>0.99+10+96.76+0.47</f>
        <v>108.22</v>
      </c>
      <c r="I48" s="4"/>
      <c r="J48" s="3">
        <f>SUM(E48:I48)</f>
        <v>348.99</v>
      </c>
    </row>
    <row r="49" spans="1:10" x14ac:dyDescent="0.25">
      <c r="A49" s="11"/>
      <c r="B49" s="11"/>
      <c r="C49" s="8"/>
      <c r="D49" s="10"/>
      <c r="E49" s="6"/>
      <c r="F49" s="5"/>
      <c r="G49" s="5"/>
      <c r="H49" s="5"/>
      <c r="I49" s="4"/>
      <c r="J49" s="3">
        <f>SUM(E49:I49)</f>
        <v>0</v>
      </c>
    </row>
    <row r="50" spans="1:10" x14ac:dyDescent="0.25">
      <c r="A50" s="11"/>
      <c r="B50" s="11"/>
      <c r="C50" s="8"/>
      <c r="D50" s="10"/>
      <c r="E50" s="6"/>
      <c r="F50" s="5"/>
      <c r="G50" s="5"/>
      <c r="H50" s="5"/>
      <c r="I50" s="4"/>
      <c r="J50" s="3">
        <f>SUM(E50:I50)</f>
        <v>0</v>
      </c>
    </row>
    <row r="51" spans="1:10" x14ac:dyDescent="0.25">
      <c r="A51" s="9"/>
      <c r="B51" s="9"/>
      <c r="C51" s="8"/>
      <c r="D51" s="7"/>
      <c r="E51" s="6"/>
      <c r="F51" s="5"/>
      <c r="G51" s="5"/>
      <c r="H51" s="5"/>
      <c r="I51" s="4"/>
      <c r="J51" s="3">
        <f>SUM(E51:I51)</f>
        <v>0</v>
      </c>
    </row>
    <row r="52" spans="1:10" x14ac:dyDescent="0.25">
      <c r="A52" s="9"/>
      <c r="B52" s="9"/>
      <c r="C52" s="8"/>
      <c r="D52" s="7"/>
      <c r="E52" s="6"/>
      <c r="F52" s="5"/>
      <c r="G52" s="5"/>
      <c r="H52" s="5"/>
      <c r="I52" s="4"/>
      <c r="J52" s="3">
        <f>SUM(E52:I52)</f>
        <v>0</v>
      </c>
    </row>
    <row r="54" spans="1:10" x14ac:dyDescent="0.25">
      <c r="H54" s="2" t="s">
        <v>0</v>
      </c>
      <c r="I54" s="2"/>
      <c r="J54" s="1">
        <f>SUM(J43:J53)</f>
        <v>4979.3630000000003</v>
      </c>
    </row>
  </sheetData>
  <mergeCells count="9">
    <mergeCell ref="A41:B41"/>
    <mergeCell ref="E41:H41"/>
    <mergeCell ref="H54:I54"/>
    <mergeCell ref="A4:B4"/>
    <mergeCell ref="E4:H4"/>
    <mergeCell ref="H21:I21"/>
    <mergeCell ref="A25:B25"/>
    <mergeCell ref="E25:H25"/>
    <mergeCell ref="H36:I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Sheet7</vt:lpstr>
    </vt:vector>
  </TitlesOfParts>
  <Company>Serious Fraud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Smart</dc:creator>
  <cp:lastModifiedBy>Anne Smart</cp:lastModifiedBy>
  <dcterms:created xsi:type="dcterms:W3CDTF">2015-03-17T14:09:15Z</dcterms:created>
  <dcterms:modified xsi:type="dcterms:W3CDTF">2015-03-17T14:12:58Z</dcterms:modified>
</cp:coreProperties>
</file>